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Лист1!$A$1:$E$83</definedName>
  </definedNames>
  <calcPr calcId="145621" iterate="1"/>
</workbook>
</file>

<file path=xl/calcChain.xml><?xml version="1.0" encoding="utf-8"?>
<calcChain xmlns="http://schemas.openxmlformats.org/spreadsheetml/2006/main">
  <c r="E61" i="1" l="1"/>
  <c r="D61" i="1"/>
  <c r="C61" i="1"/>
  <c r="C56" i="1"/>
  <c r="C69" i="1" l="1"/>
  <c r="C74" i="1" l="1"/>
  <c r="C64" i="1"/>
  <c r="C51" i="1"/>
  <c r="C50" i="1"/>
  <c r="C36" i="1"/>
  <c r="C26" i="1" l="1"/>
  <c r="C23" i="1" s="1"/>
  <c r="C22" i="1" s="1"/>
  <c r="C16" i="1" s="1"/>
  <c r="E23" i="1" l="1"/>
  <c r="D23" i="1"/>
  <c r="D60" i="1" l="1"/>
  <c r="E60" i="1" l="1"/>
  <c r="E59" i="1" s="1"/>
  <c r="E55" i="1" s="1"/>
  <c r="D59" i="1"/>
  <c r="D55" i="1" s="1"/>
  <c r="E22" i="1"/>
  <c r="E16" i="1" s="1"/>
  <c r="D22" i="1"/>
  <c r="D16" i="1" s="1"/>
  <c r="C60" i="1" l="1"/>
  <c r="C59" i="1" s="1"/>
  <c r="C55" i="1" s="1"/>
  <c r="C45" i="1"/>
  <c r="D45" i="1"/>
  <c r="E45" i="1"/>
  <c r="D41" i="1" l="1"/>
  <c r="D35" i="1" s="1"/>
  <c r="D34" i="1" s="1"/>
  <c r="D33" i="1" s="1"/>
  <c r="E41" i="1"/>
  <c r="E35" i="1" s="1"/>
  <c r="E34" i="1" s="1"/>
  <c r="E33" i="1" s="1"/>
  <c r="C41" i="1"/>
  <c r="C35" i="1" s="1"/>
  <c r="C34" i="1" s="1"/>
  <c r="C33" i="1" s="1"/>
  <c r="C14" i="1" l="1"/>
  <c r="C13" i="1" s="1"/>
  <c r="C12" i="1" s="1"/>
  <c r="D14" i="1"/>
  <c r="D13" i="1" s="1"/>
  <c r="D12" i="1" s="1"/>
  <c r="E14" i="1"/>
  <c r="E13" i="1" s="1"/>
  <c r="E12" i="1" s="1"/>
  <c r="D11" i="1" l="1"/>
  <c r="D10" i="1" l="1"/>
  <c r="C11" i="1"/>
  <c r="C10" i="1" s="1"/>
  <c r="E11" i="1" l="1"/>
  <c r="E10" i="1" l="1"/>
</calcChain>
</file>

<file path=xl/sharedStrings.xml><?xml version="1.0" encoding="utf-8"?>
<sst xmlns="http://schemas.openxmlformats.org/spreadsheetml/2006/main" count="144" uniqueCount="138">
  <si>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</si>
  <si>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</si>
  <si>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</si>
  <si>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</si>
  <si>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</si>
  <si>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</si>
  <si>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</si>
  <si>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</si>
  <si>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Прочие субсидии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</si>
  <si>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</si>
  <si>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</si>
  <si>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</si>
  <si>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</si>
  <si>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</si>
  <si>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</si>
  <si>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</si>
  <si>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000 202 29999 00 0000 150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</si>
  <si>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</si>
  <si>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</si>
  <si>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</si>
  <si>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</si>
  <si>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</si>
  <si>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</si>
  <si>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</si>
  <si>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</si>
  <si>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</si>
  <si>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000 202 30024 05 0008 150</t>
  </si>
  <si>
    <t xml:space="preserve"> 000 202 30024 05 0007 150</t>
  </si>
  <si>
    <t>000 202 40000 00 0000 150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</si>
  <si>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</si>
  <si>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</si>
  <si>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</si>
  <si>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</si>
  <si>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000 202 29999 05 0000 150</t>
  </si>
  <si>
    <t>Прочие субсидии бюджетам муниципальных районов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</si>
  <si>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</si>
  <si>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</si>
  <si>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</si>
  <si>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</si>
  <si>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</si>
  <si>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</si>
  <si>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</si>
  <si>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</si>
  <si>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</si>
  <si>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</si>
  <si>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</si>
  <si>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</si>
  <si>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</si>
  <si>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</si>
  <si>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</si>
  <si>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</si>
  <si>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</si>
  <si>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</si>
  <si>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</si>
  <si>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</si>
  <si>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</si>
  <si>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</si>
  <si>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</si>
  <si>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</si>
  <si>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</si>
  <si>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</si>
  <si>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000 202 49999 05 0067 150</t>
  </si>
  <si>
    <t>в том числе в:</t>
  </si>
  <si>
    <t>дощкольных образовательных организациях</t>
  </si>
  <si>
    <t>общеобразовательных организациях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</si>
  <si>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образования,по предоставлению компенсации стоимости горячего питания родителям (законным представителям)обучающихся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</si>
  <si>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</t>
  </si>
  <si>
    <t xml:space="preserve"> предоставление питания отдельным категориям обучающихся в муниципальных образовательных  реализующих образовательные программы начального общего, основного общего и среднего общего образования</t>
  </si>
  <si>
    <t xml:space="preserve">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</si>
  <si>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</si>
  <si>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</si>
  <si>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 бюджетам муниципальных районов на осуществление мероприятий в области энергосбережения и повышения энергетической эффективности</t>
  </si>
  <si>
    <t>Межбюджетные трансферты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</si>
  <si>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Межбюджетные трансферты бюджетам муниципальных районов области на оснащение и укрепление материально-технической базы образовательных организаций </t>
  </si>
  <si>
    <t>Субвенция бюджетам муниципальных районов области на исполнение государственных полномочий по расчету и предоставлению дотаций бюджетам поселений</t>
  </si>
  <si>
    <t>2026 год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</si>
  <si>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</si>
  <si>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</si>
  <si>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000 202 49999 05 0110 150</t>
  </si>
  <si>
    <t xml:space="preserve">Прочие межбюджетные трансферты, передаваемые бюджетам муниципальных районов на обеспечение дорожно-эксплуатационной техникой муниципальных районов </t>
  </si>
  <si>
    <t>000 202 49999 05 0119 150</t>
  </si>
  <si>
    <t>000 202 49999 05 0117 150</t>
  </si>
  <si>
    <t>Прочие межбюджетные трансферты, передаваемые бюджетам муниципальных районов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</si>
  <si>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000 202 49999 05 0131 150</t>
  </si>
  <si>
    <t>Межбюджетные трансферты, передаваемые бюджетам муниципальных районов на поощрительные выплаты водителям школьных автобусов муниципальных общеобразовательных организаций</t>
  </si>
  <si>
    <t>Субсидии бюджетам муниципальных районов из местных бюджетам</t>
  </si>
  <si>
    <t xml:space="preserve">  тыс. рублей</t>
  </si>
  <si>
    <t>Безвозмездные поступления в бюджет Дергачевского муниципального района                                                                        на 2025 год  и плановый период 2026 и 2027 годов</t>
  </si>
  <si>
    <t>2027 год</t>
  </si>
  <si>
    <t>2025 год</t>
  </si>
  <si>
    <t>Учреждения дополнительного образования</t>
  </si>
  <si>
    <t>Субсидии бюджетам муниципальных районов области на обеспечение жильем молодых семей</t>
  </si>
  <si>
    <t>000 2 02 29900 05 0000 150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</si>
  <si>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</si>
  <si>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</si>
  <si>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</si>
  <si>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</si>
  <si>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000 2 02 25519 05 0000 150</t>
  </si>
  <si>
    <t>Субсидии бюджетам муниципальных районов на поддержку отрасли культуры</t>
  </si>
  <si>
    <t>000 2 02 25497 05 0000 150</t>
  </si>
  <si>
    <t>000 202 29999 05 0126 150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</si>
  <si>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</si>
  <si>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000 2 02 25750 05 0000 150</t>
  </si>
  <si>
    <t>Субсидии бюджетам муниципальных районов на модернизацию школьных систем образования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</si>
  <si>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</si>
  <si>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</si>
  <si>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</si>
  <si>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</si>
  <si>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</si>
  <si>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</si>
  <si>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учреждения дополнительного образования</t>
  </si>
  <si>
    <t>000 202 49999 05 0070 150</t>
  </si>
  <si>
    <t>Прочие межбюджетные трансферты, передаваемые бюджетам муниципальных районов на проведение капитального и текущего ремонта, техническое оснащение муниципальных учреждений культурно-досугового типа</t>
  </si>
  <si>
    <t>000 202 49999 05 0106 150</t>
  </si>
  <si>
    <t>Иные межбюджетные трансферты на оказание содействия органам местного самоуправления в организации деятельности по военно-патриотическому воспитанию граждан</t>
  </si>
  <si>
    <t>000 202 40014 05 0000 150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</si>
  <si>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</si>
  <si>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000 202 29999 05 0128 150</t>
  </si>
  <si>
    <t>Субсидии бюджетам муниципальных районов области на обеспечение развития и укрепления материально-технической базы домов культуры в населенных пунктах с числом жителей до 50 тысяч человек (средства для достижения показателей результативности)</t>
  </si>
  <si>
    <t>000 202 49999 05 0145 150</t>
  </si>
  <si>
    <t>Межбюджетные трансферты, передаваемые бюджетам муниципальных районов на финансовое обеспечение  центров образования естественно-научной и технологической наравленностей, а также цифрового и гуманитарного профилей в муниципальных общеобразовательных организациях</t>
  </si>
  <si>
    <t>000 202 49999 05 0146 150</t>
  </si>
  <si>
    <t>Межбюджетные трансферты, передаваемые бюджетам муниципальных районов на финансовое обеспечение  цифровой образовательной среды в общеобразовательных организациях</t>
  </si>
  <si>
    <t xml:space="preserve"> к решению от 16.12.2024 г. № 52-323</t>
  </si>
  <si>
    <t>Приложение 1</t>
  </si>
  <si>
    <t xml:space="preserve">к решению от 25.02.2025 г. № 58-351     </t>
  </si>
  <si>
    <t>000 202 49999 05 0149 150</t>
  </si>
  <si>
    <t>000 202 49999 05 0150 150</t>
  </si>
  <si>
    <t>000 202 49999 05 0151 150</t>
  </si>
  <si>
    <t>000 202 49999 05 0153 150</t>
  </si>
  <si>
    <t>Межбюджетные трансферты, передаваемые бюджетам муниципальных районов на организацию транспортного обслуживания жителей крупнейших отдаленных малонаселенных районов области</t>
  </si>
  <si>
    <t>Межбюджетные трансферты, передаваемые бюджетам муниципальных районов на реализацию мероприятий по созданию универсальных спортивных площадок</t>
  </si>
  <si>
    <t xml:space="preserve">Межбюджетные трансферты, передаваемые бюджетам муниципальных районов на укрепление материально-технической базы учреждений культурно-досугового типа в целях оснащения коллективов, имеющих звание "Народный" </t>
  </si>
  <si>
    <t>Межбюджетные трансферты, передаваемые бюджетам муниципальных районов на проведение капитального и текущего ремонта муниципальных образовательных организаций</t>
  </si>
  <si>
    <t>000 202 49999 05 0155150</t>
  </si>
  <si>
    <t>Межбюджетные трансферты, передаваемые бюджетам муниципальных районов на выплаты именных стипендий обучающимся, заключившим договоры о целевом обучении с общеобразовательными организациями</t>
  </si>
  <si>
    <t>000 202 49999 05 0152 150</t>
  </si>
  <si>
    <t>Межбюджетные трансферты, передаваемые бюджетам муниципальных районов на обеспечение дорожно-эксплуатационной техникой крупнейших отдаленных малонаселенных муниципальных образований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</si>
</sst>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9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 applyBorder="1"/>
    <xf numFmtId="0" fontId="9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/>
    <xf numFmtId="0" fontId="0" fillId="3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8" xfId="0" applyFont="1" applyFill="1" applyBorder="1" applyAlignment="1">
      <alignment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>
      <alignment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1" fillId="3" borderId="1" xfId="0" applyFont="1" applyFill="1" applyBorder="1" applyAlignment="1">
      <alignment horizontal="justify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0" fontId="15" fillId="3" borderId="1" xfId="0" applyFont="1" applyFill="1" applyBorder="1" applyAlignment="1">
      <alignment vertical="center" wrapText="1"/>
    </xf>
    <xf numFmtId="0" fontId="16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0" fillId="3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view="pageBreakPreview" zoomScale="90" zoomScaleNormal="100" zoomScaleSheetLayoutView="90" workbookViewId="0">
      <selection activeCell="E63" sqref="E63"/>
    </sheetView>
  </sheetViews>
  <sheetFormatPr defaultColWidth="9.109375" defaultRowHeight="14.4" x14ac:dyDescent="0.3"/>
  <cols>
    <col min="1" max="1" width="28.44140625" style="1" customWidth="1"/>
    <col min="2" max="2" width="49" style="1" customWidth="1"/>
    <col min="3" max="3" width="13.88671875" style="8" customWidth="1"/>
    <col min="4" max="4" width="13.33203125" style="8" customWidth="1"/>
    <col min="5" max="5" width="14.6640625" style="1" customWidth="1"/>
    <col min="6" max="6" width="12.109375" style="1" bestFit="1" customWidth="1"/>
    <col min="7" max="7" width="12.6640625" style="1" customWidth="1"/>
    <col min="8" max="8" width="13.33203125" style="1" customWidth="1"/>
    <col min="9" max="16384" width="9.109375" style="1"/>
  </cols>
  <sheetData>
    <row r="1" spans="1:9" ht="15.6" x14ac:dyDescent="0.3">
      <c r="A1" s="74" t="s">
        <v>124</v>
      </c>
      <c r="B1" s="74"/>
      <c r="C1" s="74"/>
      <c r="D1" s="74"/>
      <c r="E1" s="74"/>
      <c r="F1" s="65"/>
      <c r="G1" s="65"/>
      <c r="H1" s="65"/>
      <c r="I1" s="65"/>
    </row>
    <row r="2" spans="1:9" ht="15.6" x14ac:dyDescent="0.3">
      <c r="A2" s="74" t="s">
        <v>125</v>
      </c>
      <c r="B2" s="74"/>
      <c r="C2" s="74"/>
      <c r="D2" s="74"/>
      <c r="E2" s="74"/>
      <c r="F2" s="65"/>
      <c r="G2" s="65"/>
      <c r="H2" s="65"/>
      <c r="I2" s="65"/>
    </row>
    <row r="3" spans="1:9" ht="15.6" x14ac:dyDescent="0.3">
      <c r="A3" s="74" t="s">
        <v>124</v>
      </c>
      <c r="B3" s="74"/>
      <c r="C3" s="74"/>
      <c r="D3" s="74"/>
      <c r="E3" s="74"/>
      <c r="F3" s="65"/>
      <c r="G3" s="65"/>
      <c r="H3" s="65"/>
      <c r="I3" s="65"/>
    </row>
    <row r="4" spans="1:9" ht="15.6" customHeight="1" x14ac:dyDescent="0.3">
      <c r="A4" s="75" t="s">
        <v>123</v>
      </c>
      <c r="B4" s="75"/>
      <c r="C4" s="75"/>
      <c r="D4" s="75"/>
      <c r="E4" s="75"/>
      <c r="F4" s="66"/>
      <c r="G4" s="66"/>
      <c r="H4" s="66"/>
      <c r="I4" s="66"/>
    </row>
    <row r="5" spans="1:9" ht="42.6" customHeight="1" x14ac:dyDescent="0.3">
      <c r="A5" s="2"/>
    </row>
    <row r="6" spans="1:9" ht="54" customHeight="1" x14ac:dyDescent="0.3">
      <c r="A6" s="78" t="s">
        <v>87</v>
      </c>
      <c r="B6" s="78"/>
      <c r="C6" s="78"/>
      <c r="D6" s="78"/>
      <c r="E6" s="78"/>
    </row>
    <row r="7" spans="1:9" ht="36.6" customHeight="1" x14ac:dyDescent="0.3">
      <c r="A7" s="80"/>
      <c r="B7" s="78"/>
      <c r="C7" s="78"/>
      <c r="D7" s="78"/>
      <c r="E7" s="78"/>
    </row>
    <row r="8" spans="1:9" ht="18" x14ac:dyDescent="0.3">
      <c r="A8" s="79" t="s">
        <v>86</v>
      </c>
      <c r="B8" s="79"/>
      <c r="C8" s="79"/>
      <c r="D8" s="79"/>
      <c r="E8" s="79"/>
    </row>
    <row r="9" spans="1:9" ht="31.2" x14ac:dyDescent="0.3">
      <c r="A9" s="3" t="s">
        <v>0</v>
      </c>
      <c r="B9" s="3" t="s">
        <v>1</v>
      </c>
      <c r="C9" s="6" t="s">
        <v>89</v>
      </c>
      <c r="D9" s="6" t="s">
        <v>75</v>
      </c>
      <c r="E9" s="6" t="s">
        <v>88</v>
      </c>
    </row>
    <row r="10" spans="1:9" ht="31.5" customHeight="1" x14ac:dyDescent="0.3">
      <c r="A10" s="3" t="s">
        <v>6</v>
      </c>
      <c r="B10" s="4" t="s">
        <v>5</v>
      </c>
      <c r="C10" s="7">
        <f>C11</f>
        <v>547092.69999999995</v>
      </c>
      <c r="D10" s="7">
        <f t="shared" ref="D10:E10" si="0">D11</f>
        <v>450528.6</v>
      </c>
      <c r="E10" s="7">
        <f t="shared" si="0"/>
        <v>560967.9</v>
      </c>
      <c r="F10" s="5"/>
      <c r="G10" s="5"/>
      <c r="H10" s="5"/>
    </row>
    <row r="11" spans="1:9" ht="46.8" x14ac:dyDescent="0.3">
      <c r="A11" s="57" t="s">
        <v>2</v>
      </c>
      <c r="B11" s="58" t="s">
        <v>9</v>
      </c>
      <c r="C11" s="59">
        <f>C12+C33+C55+C16</f>
        <v>547092.69999999995</v>
      </c>
      <c r="D11" s="59">
        <f>D12+D33+D55+D16</f>
        <v>450528.6</v>
      </c>
      <c r="E11" s="59">
        <f>E12+E33+E55+E16</f>
        <v>560967.9</v>
      </c>
      <c r="F11" s="5"/>
    </row>
    <row r="12" spans="1:9" ht="30" customHeight="1" x14ac:dyDescent="0.3">
      <c r="A12" s="60" t="s">
        <v>12</v>
      </c>
      <c r="B12" s="37" t="s">
        <v>41</v>
      </c>
      <c r="C12" s="38">
        <f>C13</f>
        <v>150716</v>
      </c>
      <c r="D12" s="38">
        <f t="shared" ref="D12:E12" si="1">D13</f>
        <v>129123.1</v>
      </c>
      <c r="E12" s="38">
        <f t="shared" si="1"/>
        <v>141030.79999999999</v>
      </c>
    </row>
    <row r="13" spans="1:9" ht="32.25" customHeight="1" x14ac:dyDescent="0.3">
      <c r="A13" s="16" t="s">
        <v>13</v>
      </c>
      <c r="B13" s="16" t="s">
        <v>42</v>
      </c>
      <c r="C13" s="45">
        <f>C14</f>
        <v>150716</v>
      </c>
      <c r="D13" s="45">
        <f>D14</f>
        <v>129123.1</v>
      </c>
      <c r="E13" s="45">
        <f>E14</f>
        <v>141030.79999999999</v>
      </c>
    </row>
    <row r="14" spans="1:9" ht="48.75" customHeight="1" x14ac:dyDescent="0.3">
      <c r="A14" s="16" t="s">
        <v>32</v>
      </c>
      <c r="B14" s="16" t="s">
        <v>43</v>
      </c>
      <c r="C14" s="45">
        <f>C15</f>
        <v>150716</v>
      </c>
      <c r="D14" s="45">
        <f t="shared" ref="D14:E14" si="2">D15</f>
        <v>129123.1</v>
      </c>
      <c r="E14" s="45">
        <f t="shared" si="2"/>
        <v>141030.79999999999</v>
      </c>
    </row>
    <row r="15" spans="1:9" ht="46.8" x14ac:dyDescent="0.3">
      <c r="A15" s="11" t="s">
        <v>14</v>
      </c>
      <c r="B15" s="15" t="s">
        <v>44</v>
      </c>
      <c r="C15" s="11">
        <v>150716</v>
      </c>
      <c r="D15" s="11">
        <v>129123.1</v>
      </c>
      <c r="E15" s="24">
        <v>141030.79999999999</v>
      </c>
    </row>
    <row r="16" spans="1:9" ht="48.6" x14ac:dyDescent="0.3">
      <c r="A16" s="46" t="s">
        <v>15</v>
      </c>
      <c r="B16" s="19" t="s">
        <v>45</v>
      </c>
      <c r="C16" s="20">
        <f>C22+C19+C17+C18+C20</f>
        <v>52753</v>
      </c>
      <c r="D16" s="20">
        <f>D22+D21+D17</f>
        <v>24998.7</v>
      </c>
      <c r="E16" s="20">
        <f>E22+E21+E17</f>
        <v>120211.2</v>
      </c>
    </row>
    <row r="17" spans="1:5" ht="78" x14ac:dyDescent="0.3">
      <c r="A17" s="63" t="s">
        <v>93</v>
      </c>
      <c r="B17" s="51" t="s">
        <v>94</v>
      </c>
      <c r="C17" s="12">
        <v>6846.3</v>
      </c>
      <c r="D17" s="12">
        <v>6002.7</v>
      </c>
      <c r="E17" s="12">
        <v>5742.3</v>
      </c>
    </row>
    <row r="18" spans="1:5" ht="78" x14ac:dyDescent="0.3">
      <c r="A18" s="63" t="s">
        <v>95</v>
      </c>
      <c r="B18" s="67" t="s">
        <v>96</v>
      </c>
      <c r="C18" s="12">
        <v>2724.4</v>
      </c>
      <c r="D18" s="12"/>
      <c r="E18" s="12"/>
    </row>
    <row r="19" spans="1:5" ht="31.2" x14ac:dyDescent="0.3">
      <c r="A19" s="13" t="s">
        <v>99</v>
      </c>
      <c r="B19" s="67" t="s">
        <v>91</v>
      </c>
      <c r="C19" s="12">
        <v>581.4</v>
      </c>
      <c r="D19" s="12"/>
      <c r="E19" s="12"/>
    </row>
    <row r="20" spans="1:5" ht="31.2" x14ac:dyDescent="0.3">
      <c r="A20" s="13" t="s">
        <v>97</v>
      </c>
      <c r="B20" s="68" t="s">
        <v>98</v>
      </c>
      <c r="C20" s="12">
        <v>172</v>
      </c>
      <c r="D20" s="12"/>
      <c r="E20" s="12"/>
    </row>
    <row r="21" spans="1:5" ht="31.2" x14ac:dyDescent="0.3">
      <c r="A21" s="15" t="s">
        <v>102</v>
      </c>
      <c r="B21" s="54" t="s">
        <v>103</v>
      </c>
      <c r="C21" s="24"/>
      <c r="D21" s="12">
        <v>18996</v>
      </c>
      <c r="E21" s="12">
        <v>114468.9</v>
      </c>
    </row>
    <row r="22" spans="1:5" x14ac:dyDescent="0.3">
      <c r="A22" s="16" t="s">
        <v>16</v>
      </c>
      <c r="B22" s="16" t="s">
        <v>8</v>
      </c>
      <c r="C22" s="17">
        <f>C23</f>
        <v>42428.899999999994</v>
      </c>
      <c r="D22" s="17">
        <f>D23</f>
        <v>0</v>
      </c>
      <c r="E22" s="17">
        <f>E23</f>
        <v>0</v>
      </c>
    </row>
    <row r="23" spans="1:5" ht="28.8" x14ac:dyDescent="0.3">
      <c r="A23" s="16" t="s">
        <v>33</v>
      </c>
      <c r="B23" s="16" t="s">
        <v>34</v>
      </c>
      <c r="C23" s="17">
        <f>C25+C26+C24+C31+C32</f>
        <v>42428.899999999994</v>
      </c>
      <c r="D23" s="17">
        <f t="shared" ref="D23:E23" si="3">D25+D26+D24</f>
        <v>0</v>
      </c>
      <c r="E23" s="17">
        <f t="shared" si="3"/>
        <v>0</v>
      </c>
    </row>
    <row r="24" spans="1:5" ht="31.2" x14ac:dyDescent="0.3">
      <c r="A24" s="11" t="s">
        <v>92</v>
      </c>
      <c r="B24" s="51" t="s">
        <v>85</v>
      </c>
      <c r="C24" s="61"/>
      <c r="D24" s="55"/>
      <c r="E24" s="55"/>
    </row>
    <row r="25" spans="1:5" ht="62.4" x14ac:dyDescent="0.3">
      <c r="A25" s="63" t="s">
        <v>31</v>
      </c>
      <c r="B25" s="13" t="s">
        <v>39</v>
      </c>
      <c r="C25" s="14">
        <v>38679.699999999997</v>
      </c>
      <c r="D25" s="14"/>
      <c r="E25" s="14"/>
    </row>
    <row r="26" spans="1:5" s="10" customFormat="1" ht="62.4" x14ac:dyDescent="0.3">
      <c r="A26" s="63" t="s">
        <v>60</v>
      </c>
      <c r="B26" s="13" t="s">
        <v>58</v>
      </c>
      <c r="C26" s="14">
        <f>C28+C29+C30</f>
        <v>2500</v>
      </c>
      <c r="D26" s="14"/>
      <c r="E26" s="14"/>
    </row>
    <row r="27" spans="1:5" s="10" customFormat="1" ht="15.6" x14ac:dyDescent="0.3">
      <c r="A27" s="76"/>
      <c r="B27" s="50" t="s">
        <v>62</v>
      </c>
      <c r="C27" s="14"/>
      <c r="D27" s="14"/>
      <c r="E27" s="14"/>
    </row>
    <row r="28" spans="1:5" s="10" customFormat="1" ht="15.6" x14ac:dyDescent="0.3">
      <c r="A28" s="77"/>
      <c r="B28" s="50" t="s">
        <v>63</v>
      </c>
      <c r="C28" s="14">
        <v>1000</v>
      </c>
      <c r="D28" s="14"/>
      <c r="E28" s="14"/>
    </row>
    <row r="29" spans="1:5" s="10" customFormat="1" ht="15.6" x14ac:dyDescent="0.3">
      <c r="A29" s="77"/>
      <c r="B29" s="50" t="s">
        <v>64</v>
      </c>
      <c r="C29" s="14">
        <v>1000</v>
      </c>
      <c r="D29" s="14"/>
      <c r="E29" s="14"/>
    </row>
    <row r="30" spans="1:5" s="10" customFormat="1" ht="15.6" x14ac:dyDescent="0.3">
      <c r="A30" s="64"/>
      <c r="B30" s="50" t="s">
        <v>90</v>
      </c>
      <c r="C30" s="14">
        <v>500</v>
      </c>
      <c r="D30" s="14"/>
      <c r="E30" s="14"/>
    </row>
    <row r="31" spans="1:5" s="10" customFormat="1" ht="62.4" x14ac:dyDescent="0.3">
      <c r="A31" s="11" t="s">
        <v>100</v>
      </c>
      <c r="B31" s="15" t="s">
        <v>101</v>
      </c>
      <c r="C31" s="23">
        <v>500</v>
      </c>
      <c r="D31" s="23"/>
      <c r="E31" s="23"/>
    </row>
    <row r="32" spans="1:5" s="10" customFormat="1" ht="93.6" x14ac:dyDescent="0.3">
      <c r="A32" s="11" t="s">
        <v>117</v>
      </c>
      <c r="B32" s="15" t="s">
        <v>118</v>
      </c>
      <c r="C32" s="35">
        <v>749.2</v>
      </c>
      <c r="D32" s="35"/>
      <c r="E32" s="35"/>
    </row>
    <row r="33" spans="1:6" ht="33.75" customHeight="1" x14ac:dyDescent="0.3">
      <c r="A33" s="18" t="s">
        <v>17</v>
      </c>
      <c r="B33" s="19" t="s">
        <v>10</v>
      </c>
      <c r="C33" s="20">
        <f>C34+C53+C54</f>
        <v>286308.69999999995</v>
      </c>
      <c r="D33" s="20">
        <f t="shared" ref="D33:E33" si="4">D34+D53+D54</f>
        <v>283941.09999999998</v>
      </c>
      <c r="E33" s="20">
        <f t="shared" si="4"/>
        <v>288122.7</v>
      </c>
      <c r="F33" s="5"/>
    </row>
    <row r="34" spans="1:6" ht="36.75" customHeight="1" x14ac:dyDescent="0.3">
      <c r="A34" s="21" t="s">
        <v>18</v>
      </c>
      <c r="B34" s="21" t="s">
        <v>7</v>
      </c>
      <c r="C34" s="22">
        <f>C35</f>
        <v>262661.49999999994</v>
      </c>
      <c r="D34" s="22">
        <f>D35</f>
        <v>260158.79999999996</v>
      </c>
      <c r="E34" s="22">
        <f>E35</f>
        <v>264168</v>
      </c>
    </row>
    <row r="35" spans="1:6" ht="48" customHeight="1" x14ac:dyDescent="0.3">
      <c r="A35" s="21" t="s">
        <v>35</v>
      </c>
      <c r="B35" s="21" t="s">
        <v>36</v>
      </c>
      <c r="C35" s="22">
        <f>C36+C37+C38+C39+C40+C41+C45+C51+C52</f>
        <v>262661.49999999994</v>
      </c>
      <c r="D35" s="22">
        <f t="shared" ref="D35:E35" si="5">D36+D37+D38+D39+D40+D41+D45+D51+D52</f>
        <v>260158.79999999996</v>
      </c>
      <c r="E35" s="22">
        <f t="shared" si="5"/>
        <v>264168</v>
      </c>
    </row>
    <row r="36" spans="1:6" ht="67.5" customHeight="1" x14ac:dyDescent="0.3">
      <c r="A36" s="13" t="s">
        <v>20</v>
      </c>
      <c r="B36" s="13" t="s">
        <v>70</v>
      </c>
      <c r="C36" s="12">
        <f>198496.8+16.6</f>
        <v>198513.4</v>
      </c>
      <c r="D36" s="12">
        <v>195972.8</v>
      </c>
      <c r="E36" s="12">
        <v>199939.20000000001</v>
      </c>
    </row>
    <row r="37" spans="1:6" ht="95.25" customHeight="1" x14ac:dyDescent="0.3">
      <c r="A37" s="13" t="s">
        <v>24</v>
      </c>
      <c r="B37" s="13" t="s">
        <v>46</v>
      </c>
      <c r="C37" s="11">
        <v>544.29999999999995</v>
      </c>
      <c r="D37" s="11">
        <v>544.29999999999995</v>
      </c>
      <c r="E37" s="11">
        <v>544.29999999999995</v>
      </c>
    </row>
    <row r="38" spans="1:6" ht="62.4" x14ac:dyDescent="0.3">
      <c r="A38" s="15" t="s">
        <v>27</v>
      </c>
      <c r="B38" s="15" t="s">
        <v>74</v>
      </c>
      <c r="C38" s="23">
        <v>1059.9000000000001</v>
      </c>
      <c r="D38" s="23">
        <v>1095.2</v>
      </c>
      <c r="E38" s="24">
        <v>1130.7</v>
      </c>
    </row>
    <row r="39" spans="1:6" ht="129" customHeight="1" x14ac:dyDescent="0.3">
      <c r="A39" s="13" t="s">
        <v>26</v>
      </c>
      <c r="B39" s="13" t="s">
        <v>47</v>
      </c>
      <c r="C39" s="11">
        <v>544.29999999999995</v>
      </c>
      <c r="D39" s="11">
        <v>544.29999999999995</v>
      </c>
      <c r="E39" s="11">
        <v>544.29999999999995</v>
      </c>
    </row>
    <row r="40" spans="1:6" ht="181.5" customHeight="1" x14ac:dyDescent="0.3">
      <c r="A40" s="15" t="s">
        <v>25</v>
      </c>
      <c r="B40" s="47" t="s">
        <v>48</v>
      </c>
      <c r="C40" s="11">
        <v>544.29999999999995</v>
      </c>
      <c r="D40" s="11">
        <v>544.29999999999995</v>
      </c>
      <c r="E40" s="11">
        <v>544.29999999999995</v>
      </c>
    </row>
    <row r="41" spans="1:6" ht="126" customHeight="1" x14ac:dyDescent="0.3">
      <c r="A41" s="63"/>
      <c r="B41" s="28" t="s">
        <v>49</v>
      </c>
      <c r="C41" s="24">
        <f>C43+C44</f>
        <v>2319.7999999999997</v>
      </c>
      <c r="D41" s="24">
        <f t="shared" ref="D41:E41" si="6">D43+D44</f>
        <v>2322.1999999999998</v>
      </c>
      <c r="E41" s="24">
        <f t="shared" si="6"/>
        <v>2324.6999999999998</v>
      </c>
    </row>
    <row r="42" spans="1:6" ht="15.6" x14ac:dyDescent="0.3">
      <c r="A42" s="25"/>
      <c r="B42" s="29" t="s">
        <v>3</v>
      </c>
      <c r="C42" s="64"/>
      <c r="D42" s="64"/>
      <c r="E42" s="26"/>
    </row>
    <row r="43" spans="1:6" ht="114.75" customHeight="1" x14ac:dyDescent="0.3">
      <c r="A43" s="30" t="s">
        <v>50</v>
      </c>
      <c r="B43" s="28" t="s">
        <v>4</v>
      </c>
      <c r="C43" s="11">
        <v>73.099999999999994</v>
      </c>
      <c r="D43" s="11">
        <v>75.5</v>
      </c>
      <c r="E43" s="31">
        <v>78</v>
      </c>
    </row>
    <row r="44" spans="1:6" ht="78.75" customHeight="1" x14ac:dyDescent="0.3">
      <c r="A44" s="32" t="s">
        <v>51</v>
      </c>
      <c r="B44" s="54" t="s">
        <v>57</v>
      </c>
      <c r="C44" s="56">
        <v>2246.6999999999998</v>
      </c>
      <c r="D44" s="56">
        <v>2246.6999999999998</v>
      </c>
      <c r="E44" s="33">
        <v>2246.6999999999998</v>
      </c>
    </row>
    <row r="45" spans="1:6" ht="345.6" customHeight="1" x14ac:dyDescent="0.3">
      <c r="A45" s="63"/>
      <c r="B45" s="13" t="s">
        <v>65</v>
      </c>
      <c r="C45" s="12">
        <f>C47+C48+C49+C50</f>
        <v>3551.3999999999996</v>
      </c>
      <c r="D45" s="12">
        <f t="shared" ref="D45:E45" si="7">D47+D48+D49+D50</f>
        <v>3555.9999999999995</v>
      </c>
      <c r="E45" s="12">
        <f t="shared" si="7"/>
        <v>3560.7999999999997</v>
      </c>
    </row>
    <row r="46" spans="1:6" ht="27.75" customHeight="1" x14ac:dyDescent="0.3">
      <c r="A46" s="25"/>
      <c r="B46" s="25" t="s">
        <v>3</v>
      </c>
      <c r="C46" s="64"/>
      <c r="D46" s="64"/>
      <c r="E46" s="26"/>
    </row>
    <row r="47" spans="1:6" ht="82.5" customHeight="1" x14ac:dyDescent="0.3">
      <c r="A47" s="34" t="s">
        <v>21</v>
      </c>
      <c r="B47" s="15" t="s">
        <v>67</v>
      </c>
      <c r="C47" s="23">
        <v>3163.7</v>
      </c>
      <c r="D47" s="23">
        <v>3163.7</v>
      </c>
      <c r="E47" s="31">
        <v>3163.7</v>
      </c>
    </row>
    <row r="48" spans="1:6" ht="129.75" customHeight="1" x14ac:dyDescent="0.3">
      <c r="A48" s="34"/>
      <c r="B48" s="15" t="s">
        <v>66</v>
      </c>
      <c r="C48" s="23">
        <v>33.6</v>
      </c>
      <c r="D48" s="23">
        <v>33.6</v>
      </c>
      <c r="E48" s="31">
        <v>33.6</v>
      </c>
    </row>
    <row r="49" spans="1:5" ht="85.5" customHeight="1" x14ac:dyDescent="0.3">
      <c r="A49" s="34" t="s">
        <v>22</v>
      </c>
      <c r="B49" s="15" t="s">
        <v>68</v>
      </c>
      <c r="C49" s="23">
        <v>227.2</v>
      </c>
      <c r="D49" s="23">
        <v>227.2</v>
      </c>
      <c r="E49" s="31">
        <v>227.2</v>
      </c>
    </row>
    <row r="50" spans="1:5" ht="180.75" customHeight="1" x14ac:dyDescent="0.3">
      <c r="A50" s="32" t="s">
        <v>23</v>
      </c>
      <c r="B50" s="27" t="s">
        <v>69</v>
      </c>
      <c r="C50" s="56">
        <f>126.8+0.1</f>
        <v>126.89999999999999</v>
      </c>
      <c r="D50" s="56">
        <v>131.5</v>
      </c>
      <c r="E50" s="33">
        <v>136.30000000000001</v>
      </c>
    </row>
    <row r="51" spans="1:5" ht="75.75" customHeight="1" x14ac:dyDescent="0.3">
      <c r="A51" s="15" t="s">
        <v>19</v>
      </c>
      <c r="B51" s="13" t="s">
        <v>52</v>
      </c>
      <c r="C51" s="63">
        <f>54121.8+4.4</f>
        <v>54126.200000000004</v>
      </c>
      <c r="D51" s="35">
        <v>54121.8</v>
      </c>
      <c r="E51" s="12">
        <v>54121.8</v>
      </c>
    </row>
    <row r="52" spans="1:5" ht="104.25" customHeight="1" x14ac:dyDescent="0.3">
      <c r="A52" s="27" t="s">
        <v>54</v>
      </c>
      <c r="B52" s="13" t="s">
        <v>53</v>
      </c>
      <c r="C52" s="12">
        <v>1457.9</v>
      </c>
      <c r="D52" s="12">
        <v>1457.9</v>
      </c>
      <c r="E52" s="12">
        <v>1457.9</v>
      </c>
    </row>
    <row r="53" spans="1:5" ht="104.25" customHeight="1" x14ac:dyDescent="0.3">
      <c r="A53" s="27" t="s">
        <v>76</v>
      </c>
      <c r="B53" s="15" t="s">
        <v>77</v>
      </c>
      <c r="C53" s="11">
        <v>2.8</v>
      </c>
      <c r="D53" s="24">
        <v>17.3</v>
      </c>
      <c r="E53" s="24">
        <v>5</v>
      </c>
    </row>
    <row r="54" spans="1:5" ht="104.25" customHeight="1" x14ac:dyDescent="0.3">
      <c r="A54" s="15" t="s">
        <v>104</v>
      </c>
      <c r="B54" s="15" t="s">
        <v>105</v>
      </c>
      <c r="C54" s="11">
        <v>23644.400000000001</v>
      </c>
      <c r="D54" s="24">
        <v>23765</v>
      </c>
      <c r="E54" s="24">
        <v>23949.7</v>
      </c>
    </row>
    <row r="55" spans="1:5" ht="16.2" x14ac:dyDescent="0.3">
      <c r="A55" s="36" t="s">
        <v>28</v>
      </c>
      <c r="B55" s="37" t="s">
        <v>30</v>
      </c>
      <c r="C55" s="38">
        <f>C59+C57+C58+C56</f>
        <v>57315</v>
      </c>
      <c r="D55" s="38">
        <f t="shared" ref="D55:E55" si="8">D59+D57+D58+D56</f>
        <v>12465.700000000003</v>
      </c>
      <c r="E55" s="38">
        <f t="shared" si="8"/>
        <v>11603.2</v>
      </c>
    </row>
    <row r="56" spans="1:5" ht="78" x14ac:dyDescent="0.3">
      <c r="A56" s="81" t="s">
        <v>115</v>
      </c>
      <c r="B56" s="82" t="s">
        <v>116</v>
      </c>
      <c r="C56" s="73">
        <f>612.3+82.5</f>
        <v>694.8</v>
      </c>
      <c r="D56" s="44">
        <v>645.20000000000005</v>
      </c>
      <c r="E56" s="44">
        <v>678.1</v>
      </c>
    </row>
    <row r="57" spans="1:5" ht="218.4" x14ac:dyDescent="0.3">
      <c r="A57" s="63" t="s">
        <v>106</v>
      </c>
      <c r="B57" s="62" t="s">
        <v>107</v>
      </c>
      <c r="C57" s="12">
        <v>540.6</v>
      </c>
      <c r="D57" s="12">
        <v>540.6</v>
      </c>
      <c r="E57" s="12">
        <v>540.6</v>
      </c>
    </row>
    <row r="58" spans="1:5" ht="109.2" x14ac:dyDescent="0.3">
      <c r="A58" s="63" t="s">
        <v>108</v>
      </c>
      <c r="B58" s="62" t="s">
        <v>109</v>
      </c>
      <c r="C58" s="12">
        <v>1187.5</v>
      </c>
      <c r="D58" s="12">
        <v>1205.5</v>
      </c>
      <c r="E58" s="12">
        <v>1227.3</v>
      </c>
    </row>
    <row r="59" spans="1:5" s="9" customFormat="1" ht="42.75" customHeight="1" x14ac:dyDescent="0.3">
      <c r="A59" s="40" t="s">
        <v>55</v>
      </c>
      <c r="B59" s="41" t="s">
        <v>56</v>
      </c>
      <c r="C59" s="42">
        <f>C60</f>
        <v>54892.1</v>
      </c>
      <c r="D59" s="42">
        <f t="shared" ref="D59:E60" si="9">D60</f>
        <v>10074.400000000001</v>
      </c>
      <c r="E59" s="42">
        <f t="shared" si="9"/>
        <v>9157.2000000000007</v>
      </c>
    </row>
    <row r="60" spans="1:5" s="9" customFormat="1" ht="30" customHeight="1" x14ac:dyDescent="0.3">
      <c r="A60" s="16" t="s">
        <v>29</v>
      </c>
      <c r="B60" s="43" t="s">
        <v>11</v>
      </c>
      <c r="C60" s="39">
        <f>C61</f>
        <v>54892.1</v>
      </c>
      <c r="D60" s="39">
        <f>D61</f>
        <v>10074.400000000001</v>
      </c>
      <c r="E60" s="39">
        <f t="shared" si="9"/>
        <v>9157.2000000000007</v>
      </c>
    </row>
    <row r="61" spans="1:5" s="9" customFormat="1" ht="50.25" customHeight="1" x14ac:dyDescent="0.3">
      <c r="A61" s="16" t="s">
        <v>37</v>
      </c>
      <c r="B61" s="43" t="s">
        <v>38</v>
      </c>
      <c r="C61" s="39">
        <f>C63+C62+C64+C71+C73+C72+C74+C69+C70+C75+C82+C77+C78+C79+C80+C81+C76</f>
        <v>54892.1</v>
      </c>
      <c r="D61" s="39">
        <f t="shared" ref="D61:E61" si="10">D63+D62+D64+D71+D73+D72+D74+D69+D70+D75+D82+D77+D78+D79+D80+D81+D76</f>
        <v>10074.400000000001</v>
      </c>
      <c r="E61" s="39">
        <f t="shared" si="10"/>
        <v>9157.2000000000007</v>
      </c>
    </row>
    <row r="62" spans="1:5" s="9" customFormat="1" ht="77.25" customHeight="1" x14ac:dyDescent="0.3">
      <c r="A62" s="11" t="s">
        <v>59</v>
      </c>
      <c r="B62" s="54" t="s">
        <v>72</v>
      </c>
      <c r="C62" s="44">
        <v>500</v>
      </c>
      <c r="D62" s="44">
        <v>500</v>
      </c>
      <c r="E62" s="44">
        <v>500</v>
      </c>
    </row>
    <row r="63" spans="1:5" s="9" customFormat="1" ht="75" customHeight="1" x14ac:dyDescent="0.3">
      <c r="A63" s="63" t="s">
        <v>40</v>
      </c>
      <c r="B63" s="48" t="s">
        <v>71</v>
      </c>
      <c r="C63" s="44">
        <v>4700</v>
      </c>
      <c r="D63" s="44"/>
      <c r="E63" s="44"/>
    </row>
    <row r="64" spans="1:5" s="9" customFormat="1" ht="62.4" x14ac:dyDescent="0.3">
      <c r="A64" s="11" t="s">
        <v>61</v>
      </c>
      <c r="B64" s="49" t="s">
        <v>73</v>
      </c>
      <c r="C64" s="44">
        <f>C66+C67+C68</f>
        <v>2891</v>
      </c>
      <c r="D64" s="44"/>
      <c r="E64" s="44"/>
    </row>
    <row r="65" spans="1:5" s="9" customFormat="1" ht="15.6" x14ac:dyDescent="0.3">
      <c r="A65" s="76"/>
      <c r="B65" s="13" t="s">
        <v>62</v>
      </c>
      <c r="C65" s="44"/>
      <c r="D65" s="44"/>
      <c r="E65" s="44"/>
    </row>
    <row r="66" spans="1:5" s="9" customFormat="1" ht="15.6" x14ac:dyDescent="0.3">
      <c r="A66" s="77"/>
      <c r="B66" s="13" t="s">
        <v>63</v>
      </c>
      <c r="C66" s="44">
        <v>436</v>
      </c>
      <c r="D66" s="44"/>
      <c r="E66" s="44"/>
    </row>
    <row r="67" spans="1:5" s="9" customFormat="1" ht="15.6" x14ac:dyDescent="0.3">
      <c r="A67" s="77"/>
      <c r="B67" s="13" t="s">
        <v>64</v>
      </c>
      <c r="C67" s="44">
        <v>1557</v>
      </c>
      <c r="D67" s="44"/>
      <c r="E67" s="44"/>
    </row>
    <row r="68" spans="1:5" s="9" customFormat="1" ht="15.6" x14ac:dyDescent="0.3">
      <c r="A68" s="64"/>
      <c r="B68" s="47" t="s">
        <v>110</v>
      </c>
      <c r="C68" s="44">
        <v>898</v>
      </c>
      <c r="D68" s="44"/>
      <c r="E68" s="44"/>
    </row>
    <row r="69" spans="1:5" s="9" customFormat="1" ht="93.6" x14ac:dyDescent="0.3">
      <c r="A69" s="72" t="s">
        <v>111</v>
      </c>
      <c r="B69" s="72" t="s">
        <v>112</v>
      </c>
      <c r="C69" s="73">
        <f>500+9500</f>
        <v>10000</v>
      </c>
      <c r="D69" s="44"/>
      <c r="E69" s="44"/>
    </row>
    <row r="70" spans="1:5" s="9" customFormat="1" ht="62.4" x14ac:dyDescent="0.3">
      <c r="A70" s="28" t="s">
        <v>113</v>
      </c>
      <c r="B70" s="28" t="s">
        <v>114</v>
      </c>
      <c r="C70" s="44">
        <v>634.4</v>
      </c>
      <c r="D70" s="44"/>
      <c r="E70" s="44"/>
    </row>
    <row r="71" spans="1:5" s="9" customFormat="1" ht="27.6" x14ac:dyDescent="0.3">
      <c r="A71" s="52" t="s">
        <v>78</v>
      </c>
      <c r="B71" s="53" t="s">
        <v>38</v>
      </c>
      <c r="C71" s="44">
        <v>250</v>
      </c>
      <c r="D71" s="44"/>
      <c r="E71" s="44"/>
    </row>
    <row r="72" spans="1:5" s="9" customFormat="1" ht="55.2" x14ac:dyDescent="0.3">
      <c r="A72" s="52" t="s">
        <v>81</v>
      </c>
      <c r="B72" s="53" t="s">
        <v>79</v>
      </c>
      <c r="C72" s="44">
        <v>1000</v>
      </c>
      <c r="D72" s="44"/>
      <c r="E72" s="44"/>
    </row>
    <row r="73" spans="1:5" ht="98.4" customHeight="1" x14ac:dyDescent="0.3">
      <c r="A73" s="52" t="s">
        <v>80</v>
      </c>
      <c r="B73" s="53" t="s">
        <v>82</v>
      </c>
      <c r="C73" s="44">
        <v>3121.8</v>
      </c>
      <c r="D73" s="44">
        <v>3121.8</v>
      </c>
      <c r="E73" s="44">
        <v>3121.8</v>
      </c>
    </row>
    <row r="74" spans="1:5" ht="98.4" customHeight="1" x14ac:dyDescent="0.3">
      <c r="A74" s="52" t="s">
        <v>83</v>
      </c>
      <c r="B74" s="53" t="s">
        <v>84</v>
      </c>
      <c r="C74" s="44">
        <f>789+1</f>
        <v>790</v>
      </c>
      <c r="D74" s="44">
        <v>820.6</v>
      </c>
      <c r="E74" s="44">
        <v>853.4</v>
      </c>
    </row>
    <row r="75" spans="1:5" ht="82.8" x14ac:dyDescent="0.3">
      <c r="A75" s="52" t="s">
        <v>119</v>
      </c>
      <c r="B75" s="69" t="s">
        <v>120</v>
      </c>
      <c r="C75" s="70">
        <v>17188.5</v>
      </c>
      <c r="D75" s="70"/>
      <c r="E75" s="71"/>
    </row>
    <row r="76" spans="1:5" ht="55.2" x14ac:dyDescent="0.3">
      <c r="A76" s="52" t="s">
        <v>121</v>
      </c>
      <c r="B76" s="69" t="s">
        <v>122</v>
      </c>
      <c r="C76" s="70">
        <v>104.4</v>
      </c>
      <c r="D76" s="70"/>
      <c r="E76" s="71"/>
    </row>
    <row r="77" spans="1:5" ht="55.2" x14ac:dyDescent="0.3">
      <c r="A77" s="83" t="s">
        <v>126</v>
      </c>
      <c r="B77" s="84" t="s">
        <v>133</v>
      </c>
      <c r="C77" s="85">
        <v>2300</v>
      </c>
      <c r="D77" s="85">
        <v>2300</v>
      </c>
      <c r="E77" s="86">
        <v>2300</v>
      </c>
    </row>
    <row r="78" spans="1:5" ht="69" x14ac:dyDescent="0.3">
      <c r="A78" s="83" t="s">
        <v>127</v>
      </c>
      <c r="B78" s="84" t="s">
        <v>132</v>
      </c>
      <c r="C78" s="85">
        <v>3000</v>
      </c>
      <c r="D78" s="87">
        <v>0</v>
      </c>
      <c r="E78" s="88">
        <v>0</v>
      </c>
    </row>
    <row r="79" spans="1:5" ht="41.4" x14ac:dyDescent="0.3">
      <c r="A79" s="83" t="s">
        <v>128</v>
      </c>
      <c r="B79" s="84" t="s">
        <v>131</v>
      </c>
      <c r="C79" s="85">
        <v>4500</v>
      </c>
      <c r="D79" s="87">
        <v>0</v>
      </c>
      <c r="E79" s="88">
        <v>0</v>
      </c>
    </row>
    <row r="80" spans="1:5" ht="69" x14ac:dyDescent="0.3">
      <c r="A80" s="83" t="s">
        <v>136</v>
      </c>
      <c r="B80" s="84" t="s">
        <v>137</v>
      </c>
      <c r="C80" s="85">
        <v>1112</v>
      </c>
      <c r="D80" s="85">
        <v>1112</v>
      </c>
      <c r="E80" s="86">
        <v>1112</v>
      </c>
    </row>
    <row r="81" spans="1:5" ht="55.2" x14ac:dyDescent="0.3">
      <c r="A81" s="83" t="s">
        <v>129</v>
      </c>
      <c r="B81" s="84" t="s">
        <v>130</v>
      </c>
      <c r="C81" s="85">
        <v>2600</v>
      </c>
      <c r="D81" s="85">
        <v>1680</v>
      </c>
      <c r="E81" s="86">
        <v>550</v>
      </c>
    </row>
    <row r="82" spans="1:5" ht="69" x14ac:dyDescent="0.3">
      <c r="A82" s="83" t="s">
        <v>134</v>
      </c>
      <c r="B82" s="84" t="s">
        <v>135</v>
      </c>
      <c r="C82" s="85">
        <v>200</v>
      </c>
      <c r="D82" s="85">
        <v>540</v>
      </c>
      <c r="E82" s="86">
        <v>720</v>
      </c>
    </row>
  </sheetData>
  <mergeCells count="9">
    <mergeCell ref="A1:E1"/>
    <mergeCell ref="A2:E2"/>
    <mergeCell ref="A3:E3"/>
    <mergeCell ref="A4:E4"/>
    <mergeCell ref="A65:A67"/>
    <mergeCell ref="A6:E6"/>
    <mergeCell ref="A8:E8"/>
    <mergeCell ref="A7:E7"/>
    <mergeCell ref="A27:A29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2025-03-10T12:23:38Z</dcterms:modified>
</cp:coreProperties>
</file>